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<sst xmlns="http://schemas.openxmlformats.org/spreadsheetml/2006/main" count="77" uniqueCount="56">
  <si>
    <t xml:space="preserve">lopoco income 2016 by quarter</t>
  </si>
  <si>
    <t xml:space="preserve">Q1</t>
  </si>
  <si>
    <t xml:space="preserve">Q2</t>
  </si>
  <si>
    <t xml:space="preserve">Q3</t>
  </si>
  <si>
    <t xml:space="preserve">Q4</t>
  </si>
  <si>
    <t xml:space="preserve">TOTAL</t>
  </si>
  <si>
    <t xml:space="preserve">gross sales</t>
  </si>
  <si>
    <t xml:space="preserve">cost of tax paid purchases</t>
  </si>
  <si>
    <t xml:space="preserve">sales for resale</t>
  </si>
  <si>
    <t xml:space="preserve">sales of interstate or foreign</t>
  </si>
  <si>
    <t xml:space="preserve">service</t>
  </si>
  <si>
    <t xml:space="preserve">total taxable transactions</t>
  </si>
  <si>
    <t xml:space="preserve">district tax</t>
  </si>
  <si>
    <t xml:space="preserve">sales and use tax</t>
  </si>
  <si>
    <t xml:space="preserve">penalty</t>
  </si>
  <si>
    <t xml:space="preserve">interest</t>
  </si>
  <si>
    <t xml:space="preserve">total amount</t>
  </si>
  <si>
    <t xml:space="preserve">paid</t>
  </si>
  <si>
    <t xml:space="preserve">2016/06/27</t>
  </si>
  <si>
    <t xml:space="preserve">2016/11/04</t>
  </si>
  <si>
    <t xml:space="preserve">2017/03/01</t>
  </si>
  <si>
    <t xml:space="preserve">opening bank balance</t>
  </si>
  <si>
    <t xml:space="preserve">closing bank balance</t>
  </si>
  <si>
    <t xml:space="preserve">investment-loan </t>
  </si>
  <si>
    <t xml:space="preserve">expense total from sql-ledger</t>
  </si>
  <si>
    <t xml:space="preserve">Additional Sundry Expenses</t>
  </si>
  <si>
    <t xml:space="preserve">hp laptop</t>
  </si>
  <si>
    <t xml:space="preserve">banking charge</t>
  </si>
  <si>
    <t xml:space="preserve">state of delaware</t>
  </si>
  <si>
    <t xml:space="preserve">amazon</t>
  </si>
  <si>
    <t xml:space="preserve">007names</t>
  </si>
  <si>
    <t xml:space="preserve">csc incorporate.com</t>
  </si>
  <si>
    <t xml:space="preserve">city of mtn. view</t>
  </si>
  <si>
    <t xml:space="preserve">paychex</t>
  </si>
  <si>
    <t xml:space="preserve">sep</t>
  </si>
  <si>
    <t xml:space="preserve">ca payroll taxes</t>
  </si>
  <si>
    <t xml:space="preserve">payroll</t>
  </si>
  <si>
    <t xml:space="preserve">gross</t>
  </si>
  <si>
    <t xml:space="preserve">oct</t>
  </si>
  <si>
    <t xml:space="preserve">payroll taxes</t>
  </si>
  <si>
    <t xml:space="preserve">nov</t>
  </si>
  <si>
    <t xml:space="preserve">shipping reimbursement</t>
  </si>
  <si>
    <t xml:space="preserve">dec</t>
  </si>
  <si>
    <t xml:space="preserve">paypal</t>
  </si>
  <si>
    <t xml:space="preserve">total expenses</t>
  </si>
  <si>
    <t xml:space="preserve">income-expenses</t>
  </si>
  <si>
    <t xml:space="preserve">From W2</t>
  </si>
  <si>
    <t xml:space="preserve">estimated from bank and pay stub</t>
  </si>
  <si>
    <t xml:space="preserve">wages</t>
  </si>
  <si>
    <t xml:space="preserve">ca payroll-taxes</t>
  </si>
  <si>
    <t xml:space="preserve">missing oct</t>
  </si>
  <si>
    <t xml:space="preserve">ss withheld</t>
  </si>
  <si>
    <t xml:space="preserve">medicare</t>
  </si>
  <si>
    <t xml:space="preserve">est. oct</t>
  </si>
  <si>
    <t xml:space="preserve">ca disability</t>
  </si>
  <si>
    <t xml:space="preserve">est. 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</si>
</sst>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$-409]#,##0.00;[RED]\-[$$-409]#,##0.00"/>
    <numFmt numFmtId="166" formatCode="[$$-409]#,##0;\-[$$-409]#,##0"/>
    <numFmt numFmtId="167" formatCode="mm/dd/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FreeSans"/>
      <family val="2"/>
      <charset val="1"/>
    </font>
    <font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61"/>
  <sheetViews>
    <sheetView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G57" activeCellId="0" sqref="G57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37.23"/>
    <col collapsed="false" customWidth="true" hidden="false" outlineLevel="0" max="2" min="2" style="2" width="13.63"/>
    <col collapsed="false" customWidth="true" hidden="false" outlineLevel="0" max="3" min="3" style="1" width="13.75"/>
    <col collapsed="false" customWidth="true" hidden="false" outlineLevel="0" max="4" min="4" style="2" width="14.03"/>
    <col collapsed="false" customWidth="true" hidden="false" outlineLevel="0" max="5" min="5" style="1" width="13.19"/>
    <col collapsed="false" customWidth="true" hidden="false" outlineLevel="0" max="6" min="6" style="2" width="13.63"/>
    <col collapsed="false" customWidth="true" hidden="false" outlineLevel="0" max="7" min="7" style="1" width="13.47"/>
    <col collapsed="false" customWidth="true" hidden="false" outlineLevel="0" max="8" min="8" style="2" width="12.78"/>
    <col collapsed="false" customWidth="true" hidden="false" outlineLevel="0" max="9" min="9" style="1" width="12.5"/>
    <col collapsed="false" customWidth="true" hidden="false" outlineLevel="0" max="10" min="10" style="3" width="13.89"/>
    <col collapsed="false" customWidth="false" hidden="false" outlineLevel="0" max="12" min="11" style="1" width="11.52"/>
    <col collapsed="false" customWidth="true" hidden="false" outlineLevel="0" max="13" min="13" style="1" width="13.62"/>
    <col collapsed="false" customWidth="false" hidden="false" outlineLevel="0" max="1024" min="14" style="1" width="11.52"/>
  </cols>
  <sheetData>
    <row r="1" customFormat="false" ht="15" hidden="false" customHeight="false" outlineLevel="0" collapsed="false">
      <c r="A1" s="2" t="s">
        <v>0</v>
      </c>
      <c r="B1" s="0"/>
    </row>
    <row r="3" customFormat="false" ht="15" hidden="false" customHeight="false" outlineLevel="0" collapsed="false">
      <c r="B3" s="2" t="s">
        <v>1</v>
      </c>
      <c r="D3" s="2" t="s">
        <v>2</v>
      </c>
      <c r="F3" s="2" t="s">
        <v>3</v>
      </c>
      <c r="H3" s="2" t="s">
        <v>4</v>
      </c>
      <c r="J3" s="3" t="s">
        <v>5</v>
      </c>
    </row>
    <row r="5" customFormat="false" ht="15" hidden="false" customHeight="false" outlineLevel="0" collapsed="false">
      <c r="A5" s="1" t="s">
        <v>6</v>
      </c>
      <c r="B5" s="2" t="n">
        <v>9542</v>
      </c>
      <c r="D5" s="2" t="n">
        <v>9972</v>
      </c>
      <c r="F5" s="2" t="n">
        <v>71769</v>
      </c>
      <c r="H5" s="2" t="n">
        <v>5530</v>
      </c>
      <c r="J5" s="3" t="n">
        <f aca="false">SUM(B5:H5)</f>
        <v>96813</v>
      </c>
    </row>
    <row r="6" customFormat="false" ht="15" hidden="false" customHeight="false" outlineLevel="0" collapsed="false">
      <c r="A6" s="1" t="s">
        <v>7</v>
      </c>
      <c r="B6" s="2" t="n">
        <v>96</v>
      </c>
      <c r="D6" s="2" t="n">
        <v>278</v>
      </c>
    </row>
    <row r="7" customFormat="false" ht="15" hidden="false" customHeight="false" outlineLevel="0" collapsed="false">
      <c r="A7" s="1" t="s">
        <v>8</v>
      </c>
      <c r="F7" s="2" t="n">
        <v>65572</v>
      </c>
    </row>
    <row r="8" customFormat="false" ht="15" hidden="false" customHeight="false" outlineLevel="0" collapsed="false">
      <c r="A8" s="1" t="s">
        <v>9</v>
      </c>
      <c r="F8" s="2" t="n">
        <v>6197</v>
      </c>
    </row>
    <row r="9" customFormat="false" ht="15" hidden="false" customHeight="false" outlineLevel="0" collapsed="false">
      <c r="A9" s="1" t="s">
        <v>10</v>
      </c>
      <c r="H9" s="2" t="n">
        <v>450</v>
      </c>
    </row>
    <row r="10" customFormat="false" ht="15" hidden="false" customHeight="false" outlineLevel="0" collapsed="false">
      <c r="A10" s="1" t="s">
        <v>11</v>
      </c>
      <c r="B10" s="2" t="n">
        <v>9446</v>
      </c>
      <c r="D10" s="2" t="n">
        <v>10250</v>
      </c>
      <c r="F10" s="2" t="n">
        <v>0</v>
      </c>
      <c r="H10" s="2" t="n">
        <v>5080</v>
      </c>
    </row>
    <row r="12" customFormat="false" ht="15" hidden="false" customHeight="false" outlineLevel="0" collapsed="false">
      <c r="A12" s="1" t="s">
        <v>12</v>
      </c>
      <c r="B12" s="2" t="n">
        <v>72</v>
      </c>
      <c r="D12" s="2" t="n">
        <v>128</v>
      </c>
      <c r="F12" s="2" t="n">
        <v>0</v>
      </c>
      <c r="H12" s="2" t="n">
        <v>64</v>
      </c>
    </row>
    <row r="13" customFormat="false" ht="15" hidden="false" customHeight="false" outlineLevel="0" collapsed="false">
      <c r="A13" s="1" t="s">
        <v>13</v>
      </c>
      <c r="B13" s="2" t="n">
        <v>780</v>
      </c>
      <c r="D13" s="2" t="n">
        <v>897</v>
      </c>
      <c r="F13" s="2" t="n">
        <v>0</v>
      </c>
      <c r="H13" s="2" t="n">
        <v>445</v>
      </c>
    </row>
    <row r="14" customFormat="false" ht="15" hidden="false" customHeight="false" outlineLevel="0" collapsed="false">
      <c r="A14" s="1" t="s">
        <v>14</v>
      </c>
      <c r="B14" s="2" t="n">
        <v>78</v>
      </c>
      <c r="D14" s="2" t="n">
        <v>89.7</v>
      </c>
      <c r="H14" s="2" t="n">
        <v>44.5</v>
      </c>
    </row>
    <row r="15" customFormat="false" ht="15" hidden="false" customHeight="false" outlineLevel="0" collapsed="false">
      <c r="A15" s="1" t="s">
        <v>15</v>
      </c>
      <c r="B15" s="2" t="n">
        <v>7.8</v>
      </c>
      <c r="D15" s="2" t="n">
        <v>17.96</v>
      </c>
      <c r="H15" s="2" t="n">
        <v>5.2</v>
      </c>
    </row>
    <row r="16" customFormat="false" ht="15" hidden="false" customHeight="false" outlineLevel="0" collapsed="false">
      <c r="A16" s="4" t="s">
        <v>16</v>
      </c>
      <c r="B16" s="2" t="n">
        <v>865.8</v>
      </c>
      <c r="D16" s="2" t="n">
        <v>1004.66</v>
      </c>
      <c r="F16" s="2" t="n">
        <v>0</v>
      </c>
      <c r="H16" s="2" t="n">
        <v>494.7</v>
      </c>
    </row>
    <row r="17" customFormat="false" ht="15" hidden="false" customHeight="false" outlineLevel="0" collapsed="false">
      <c r="A17" s="4" t="s">
        <v>17</v>
      </c>
      <c r="C17" s="5" t="s">
        <v>18</v>
      </c>
      <c r="E17" s="5" t="s">
        <v>19</v>
      </c>
      <c r="G17" s="5" t="s">
        <v>19</v>
      </c>
      <c r="I17" s="5" t="s">
        <v>20</v>
      </c>
    </row>
    <row r="19" customFormat="false" ht="15" hidden="false" customHeight="false" outlineLevel="0" collapsed="false">
      <c r="A19" s="1" t="s">
        <v>21</v>
      </c>
      <c r="B19" s="6" t="n">
        <v>3117</v>
      </c>
    </row>
    <row r="20" customFormat="false" ht="15" hidden="false" customHeight="false" outlineLevel="0" collapsed="false">
      <c r="A20" s="1" t="s">
        <v>22</v>
      </c>
      <c r="B20" s="6" t="n">
        <v>64515</v>
      </c>
      <c r="C20" s="7"/>
      <c r="D20" s="7"/>
      <c r="E20" s="8" t="n">
        <f aca="false">57000+13000</f>
        <v>70000</v>
      </c>
    </row>
    <row r="21" customFormat="false" ht="15" hidden="false" customHeight="false" outlineLevel="0" collapsed="false">
      <c r="B21" s="6"/>
      <c r="C21" s="7"/>
      <c r="D21" s="4"/>
      <c r="E21" s="8"/>
    </row>
    <row r="22" customFormat="false" ht="15" hidden="false" customHeight="false" outlineLevel="0" collapsed="false">
      <c r="A22" s="1" t="s">
        <v>23</v>
      </c>
      <c r="B22" s="9" t="n">
        <v>42611</v>
      </c>
      <c r="C22" s="3" t="n">
        <v>13000</v>
      </c>
    </row>
    <row r="23" customFormat="false" ht="15" hidden="false" customHeight="false" outlineLevel="0" collapsed="false">
      <c r="A23" s="1" t="s">
        <v>23</v>
      </c>
      <c r="B23" s="9" t="n">
        <v>42675</v>
      </c>
      <c r="C23" s="3" t="n">
        <v>57000</v>
      </c>
    </row>
    <row r="24" customFormat="false" ht="15" hidden="false" customHeight="false" outlineLevel="0" collapsed="false">
      <c r="C24" s="3"/>
    </row>
    <row r="25" customFormat="false" ht="15" hidden="false" customHeight="false" outlineLevel="0" collapsed="false">
      <c r="A25" s="0"/>
      <c r="H25" s="4" t="s">
        <v>24</v>
      </c>
      <c r="J25" s="3" t="n">
        <v>71970</v>
      </c>
    </row>
    <row r="26" customFormat="false" ht="15" hidden="false" customHeight="false" outlineLevel="0" collapsed="false">
      <c r="A26" s="0"/>
      <c r="H26" s="4"/>
    </row>
    <row r="27" customFormat="false" ht="15" hidden="false" customHeight="false" outlineLevel="0" collapsed="false">
      <c r="A27" s="1" t="s">
        <v>25</v>
      </c>
      <c r="H27" s="0"/>
      <c r="I27" s="0"/>
      <c r="J27" s="0"/>
    </row>
    <row r="28" customFormat="false" ht="15" hidden="false" customHeight="false" outlineLevel="0" collapsed="false">
      <c r="A28" s="4" t="s">
        <v>26</v>
      </c>
      <c r="B28" s="0"/>
      <c r="C28" s="0"/>
      <c r="D28" s="0"/>
      <c r="E28" s="0"/>
      <c r="F28" s="0"/>
      <c r="G28" s="0"/>
      <c r="H28" s="4" t="n">
        <v>1</v>
      </c>
      <c r="I28" s="3" t="n">
        <v>745</v>
      </c>
      <c r="J28" s="3" t="n">
        <f aca="false">H28*I28</f>
        <v>745</v>
      </c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" hidden="false" customHeight="false" outlineLevel="0" collapsed="false">
      <c r="A29" s="4" t="s">
        <v>27</v>
      </c>
      <c r="H29" s="1" t="n">
        <v>12</v>
      </c>
      <c r="I29" s="3" t="n">
        <v>15</v>
      </c>
      <c r="J29" s="3" t="n">
        <f aca="false">H29*I29</f>
        <v>180</v>
      </c>
    </row>
    <row r="30" customFormat="false" ht="15" hidden="false" customHeight="false" outlineLevel="0" collapsed="false">
      <c r="A30" s="4" t="s">
        <v>28</v>
      </c>
      <c r="J30" s="3" t="n">
        <v>235</v>
      </c>
    </row>
    <row r="31" customFormat="false" ht="15" hidden="false" customHeight="false" outlineLevel="0" collapsed="false">
      <c r="A31" s="4" t="s">
        <v>29</v>
      </c>
      <c r="J31" s="3" t="n">
        <v>5773.33</v>
      </c>
    </row>
    <row r="32" customFormat="false" ht="15" hidden="false" customHeight="false" outlineLevel="0" collapsed="false">
      <c r="A32" s="4" t="s">
        <v>30</v>
      </c>
      <c r="J32" s="3" t="n">
        <v>47.75</v>
      </c>
    </row>
    <row r="33" customFormat="false" ht="15" hidden="false" customHeight="false" outlineLevel="0" collapsed="false">
      <c r="A33" s="4" t="s">
        <v>31</v>
      </c>
      <c r="J33" s="3" t="n">
        <v>566.89</v>
      </c>
    </row>
    <row r="34" customFormat="false" ht="15" hidden="false" customHeight="false" outlineLevel="0" collapsed="false">
      <c r="A34" s="4" t="s">
        <v>32</v>
      </c>
      <c r="J34" s="3" t="n">
        <v>83</v>
      </c>
    </row>
    <row r="35" customFormat="false" ht="15" hidden="false" customHeight="false" outlineLevel="0" collapsed="false">
      <c r="A35" s="4" t="s">
        <v>33</v>
      </c>
      <c r="B35" s="2" t="s">
        <v>34</v>
      </c>
      <c r="J35" s="3" t="n">
        <v>167.7</v>
      </c>
    </row>
    <row r="36" customFormat="false" ht="15" hidden="false" customHeight="false" outlineLevel="0" collapsed="false">
      <c r="A36" s="4" t="s">
        <v>35</v>
      </c>
      <c r="B36" s="2" t="s">
        <v>34</v>
      </c>
      <c r="J36" s="3" t="n">
        <f aca="false">1444-610.64</f>
        <v>833.36</v>
      </c>
      <c r="K36" s="1" t="n">
        <v>1444</v>
      </c>
      <c r="L36" s="1" t="n">
        <v>610.64</v>
      </c>
    </row>
    <row r="37" customFormat="false" ht="15" hidden="false" customHeight="false" outlineLevel="0" collapsed="false">
      <c r="A37" s="4" t="s">
        <v>36</v>
      </c>
      <c r="B37" s="2" t="s">
        <v>34</v>
      </c>
      <c r="I37" s="1" t="s">
        <v>37</v>
      </c>
      <c r="J37" s="3" t="n">
        <v>7142</v>
      </c>
    </row>
    <row r="38" customFormat="false" ht="15" hidden="false" customHeight="false" outlineLevel="0" collapsed="false">
      <c r="A38" s="10" t="s">
        <v>33</v>
      </c>
      <c r="B38" s="11" t="s">
        <v>38</v>
      </c>
      <c r="C38" s="12"/>
      <c r="D38" s="11"/>
      <c r="E38" s="12"/>
      <c r="F38" s="11"/>
      <c r="G38" s="12"/>
      <c r="H38" s="11"/>
      <c r="I38" s="12"/>
      <c r="J38" s="13" t="n">
        <v>72.5</v>
      </c>
    </row>
    <row r="39" customFormat="false" ht="15" hidden="false" customHeight="false" outlineLevel="0" collapsed="false">
      <c r="A39" s="10" t="s">
        <v>39</v>
      </c>
      <c r="B39" s="11" t="s">
        <v>38</v>
      </c>
      <c r="C39" s="12"/>
      <c r="D39" s="11"/>
      <c r="E39" s="12"/>
      <c r="F39" s="11"/>
      <c r="G39" s="12"/>
      <c r="H39" s="11"/>
      <c r="I39" s="12"/>
      <c r="J39" s="13" t="n">
        <f aca="false">J36</f>
        <v>833.36</v>
      </c>
      <c r="K39" s="3"/>
    </row>
    <row r="40" customFormat="false" ht="15" hidden="false" customHeight="false" outlineLevel="0" collapsed="false">
      <c r="A40" s="10" t="s">
        <v>36</v>
      </c>
      <c r="B40" s="11" t="s">
        <v>38</v>
      </c>
      <c r="C40" s="12"/>
      <c r="D40" s="11"/>
      <c r="E40" s="12"/>
      <c r="F40" s="11"/>
      <c r="G40" s="12"/>
      <c r="H40" s="11"/>
      <c r="I40" s="12" t="s">
        <v>37</v>
      </c>
      <c r="J40" s="13" t="n">
        <v>7142</v>
      </c>
      <c r="K40" s="3"/>
      <c r="L40" s="0"/>
      <c r="M40" s="0"/>
    </row>
    <row r="41" customFormat="false" ht="15" hidden="false" customHeight="false" outlineLevel="0" collapsed="false">
      <c r="A41" s="4" t="s">
        <v>33</v>
      </c>
      <c r="B41" s="2" t="s">
        <v>40</v>
      </c>
      <c r="J41" s="3" t="n">
        <v>72.6</v>
      </c>
      <c r="L41" s="0"/>
      <c r="M41" s="0"/>
    </row>
    <row r="42" customFormat="false" ht="15" hidden="false" customHeight="false" outlineLevel="0" collapsed="false">
      <c r="A42" s="4" t="s">
        <v>39</v>
      </c>
      <c r="B42" s="2" t="s">
        <v>40</v>
      </c>
      <c r="J42" s="3" t="n">
        <f aca="false">K42-L42</f>
        <v>546.36</v>
      </c>
      <c r="K42" s="1" t="n">
        <v>1157</v>
      </c>
      <c r="L42" s="1" t="n">
        <v>610.64</v>
      </c>
      <c r="M42" s="0"/>
    </row>
    <row r="43" customFormat="false" ht="15" hidden="false" customHeight="false" outlineLevel="0" collapsed="false">
      <c r="A43" s="4" t="s">
        <v>36</v>
      </c>
      <c r="B43" s="2" t="s">
        <v>40</v>
      </c>
      <c r="I43" s="1" t="s">
        <v>37</v>
      </c>
      <c r="J43" s="3" t="n">
        <v>7142</v>
      </c>
      <c r="L43" s="0"/>
      <c r="M43" s="0"/>
    </row>
    <row r="44" customFormat="false" ht="15" hidden="false" customHeight="false" outlineLevel="0" collapsed="false">
      <c r="A44" s="4" t="s">
        <v>41</v>
      </c>
      <c r="J44" s="3" t="n">
        <v>167.97</v>
      </c>
      <c r="L44" s="0"/>
      <c r="M44" s="0"/>
    </row>
    <row r="45" customFormat="false" ht="15" hidden="false" customHeight="false" outlineLevel="0" collapsed="false">
      <c r="A45" s="4" t="s">
        <v>39</v>
      </c>
      <c r="B45" s="2" t="s">
        <v>42</v>
      </c>
      <c r="J45" s="3" t="n">
        <v>800</v>
      </c>
      <c r="L45" s="0"/>
      <c r="M45" s="0"/>
    </row>
    <row r="46" customFormat="false" ht="15" hidden="false" customHeight="false" outlineLevel="0" collapsed="false">
      <c r="A46" s="4" t="s">
        <v>33</v>
      </c>
      <c r="B46" s="2" t="s">
        <v>42</v>
      </c>
      <c r="J46" s="3" t="n">
        <v>62.6</v>
      </c>
    </row>
    <row r="47" customFormat="false" ht="15" hidden="false" customHeight="false" outlineLevel="0" collapsed="false">
      <c r="A47" s="4" t="s">
        <v>36</v>
      </c>
      <c r="B47" s="2" t="s">
        <v>42</v>
      </c>
      <c r="I47" s="1" t="s">
        <v>37</v>
      </c>
      <c r="J47" s="3" t="n">
        <v>8142</v>
      </c>
      <c r="K47" s="1" t="n">
        <v>7445.85</v>
      </c>
    </row>
    <row r="48" customFormat="false" ht="15" hidden="false" customHeight="false" outlineLevel="0" collapsed="false">
      <c r="A48" s="4" t="s">
        <v>43</v>
      </c>
      <c r="J48" s="3" t="n">
        <v>349.98</v>
      </c>
    </row>
    <row r="49" customFormat="false" ht="15" hidden="false" customHeight="false" outlineLevel="0" collapsed="false">
      <c r="A49" s="4"/>
    </row>
    <row r="50" customFormat="false" ht="15" hidden="false" customHeight="false" outlineLevel="0" collapsed="false">
      <c r="A50" s="4"/>
      <c r="H50" s="2" t="s">
        <v>44</v>
      </c>
      <c r="J50" s="3" t="n">
        <f aca="false">SUM(J25:J48)</f>
        <v>113075.4</v>
      </c>
      <c r="L50" s="3" t="n">
        <f aca="false">J47-K47</f>
        <v>696.15</v>
      </c>
    </row>
    <row r="52" customFormat="false" ht="15" hidden="false" customHeight="false" outlineLevel="0" collapsed="false">
      <c r="H52" s="2" t="s">
        <v>45</v>
      </c>
      <c r="J52" s="3" t="n">
        <f aca="false">J5-J50</f>
        <v>-16262.4</v>
      </c>
    </row>
    <row r="54" customFormat="false" ht="15" hidden="false" customHeight="false" outlineLevel="0" collapsed="false">
      <c r="L54" s="3"/>
    </row>
    <row r="56" customFormat="false" ht="15" hidden="false" customHeight="false" outlineLevel="0" collapsed="false">
      <c r="D56" s="1" t="s">
        <v>46</v>
      </c>
      <c r="G56" s="1" t="s">
        <v>47</v>
      </c>
    </row>
    <row r="57" customFormat="false" ht="15" hidden="false" customHeight="false" outlineLevel="0" collapsed="false">
      <c r="D57" s="1"/>
    </row>
    <row r="58" customFormat="false" ht="15" hidden="false" customHeight="false" outlineLevel="0" collapsed="false">
      <c r="D58" s="1" t="s">
        <v>48</v>
      </c>
      <c r="E58" s="3" t="n">
        <v>29568</v>
      </c>
      <c r="H58" s="2" t="s">
        <v>49</v>
      </c>
      <c r="I58" s="3" t="n">
        <f aca="false">1444+1157+1319.01</f>
        <v>3920.01</v>
      </c>
      <c r="J58" s="2" t="s">
        <v>50</v>
      </c>
    </row>
    <row r="59" customFormat="false" ht="15" hidden="false" customHeight="false" outlineLevel="0" collapsed="false">
      <c r="D59" s="1" t="s">
        <v>51</v>
      </c>
      <c r="E59" s="3" t="n">
        <v>1833.22</v>
      </c>
      <c r="I59" s="3"/>
    </row>
    <row r="60" customFormat="false" ht="15" hidden="false" customHeight="false" outlineLevel="0" collapsed="false">
      <c r="D60" s="1" t="s">
        <v>52</v>
      </c>
      <c r="E60" s="3" t="n">
        <v>428.74</v>
      </c>
      <c r="I60" s="3" t="n">
        <v>833</v>
      </c>
      <c r="J60" s="2" t="s">
        <v>53</v>
      </c>
    </row>
    <row r="61" customFormat="false" ht="15" hidden="false" customHeight="false" outlineLevel="0" collapsed="false">
      <c r="D61" s="1" t="s">
        <v>54</v>
      </c>
      <c r="E61" s="3" t="n">
        <v>266.12</v>
      </c>
      <c r="I61" s="3" t="n">
        <f aca="false">I58+I60</f>
        <v>4753.01</v>
      </c>
      <c r="J61" s="2" t="s">
        <v>55</v>
      </c>
    </row>
  </sheetData>
  <mergeCells count="1">
    <mergeCell ref="C20:D20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2024-01-16T07:40:20Z</dcterms:created>
  <dc:creator>Andrew Sharp</dc:creator>
  <dc:description/>
  <dc:language>en-US</dc:language>
  <cp:lastModifiedBy/>
  <dcterms:modified xsi:type="dcterms:W3CDTF">2024-01-28T16:09:32Z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