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<sst xmlns="http://schemas.openxmlformats.org/spreadsheetml/2006/main" count="200" uniqueCount="128">
  <si>
    <t xml:space="preserve">*=for use; C=CoGs</t>
  </si>
  <si>
    <t xml:space="preserve">Amount</t>
  </si>
  <si>
    <t xml:space="preserve">For Use</t>
  </si>
  <si>
    <t xml:space="preserve">inv. number</t>
  </si>
  <si>
    <t xml:space="preserve">date</t>
  </si>
  <si>
    <t xml:space="preserve">Vendor</t>
  </si>
  <si>
    <t xml:space="preserve">Description</t>
  </si>
  <si>
    <t xml:space="preserve">month</t>
  </si>
  <si>
    <t xml:space="preserve">98265459-IN</t>
  </si>
  <si>
    <t xml:space="preserve">01-01-18</t>
  </si>
  <si>
    <t xml:space="preserve">Hurricane Electric</t>
  </si>
  <si>
    <t xml:space="preserve">Colocation at HE cab#ce3542 </t>
  </si>
  <si>
    <t xml:space="preserve">01/2018</t>
  </si>
  <si>
    <t xml:space="preserve">98267944-IN</t>
  </si>
  <si>
    <t xml:space="preserve">02-01-18</t>
  </si>
  <si>
    <t xml:space="preserve">02/2018</t>
  </si>
  <si>
    <t xml:space="preserve">*</t>
  </si>
  <si>
    <t xml:space="preserve">612018-1</t>
  </si>
  <si>
    <t xml:space="preserve">02-21-18</t>
  </si>
  <si>
    <t xml:space="preserve">Amazon </t>
  </si>
  <si>
    <t xml:space="preserve">CPU heat sink qty. 1</t>
  </si>
  <si>
    <t xml:space="preserve">98270543-IN</t>
  </si>
  <si>
    <t xml:space="preserve">03-01-18</t>
  </si>
  <si>
    <t xml:space="preserve">03/2018</t>
  </si>
  <si>
    <t xml:space="preserve">03-06-18</t>
  </si>
  <si>
    <t xml:space="preserve">Marc Schuyler / Schuyler Law Group</t>
  </si>
  <si>
    <t xml:space="preserve">Patent filing fees</t>
  </si>
  <si>
    <t xml:space="preserve">03-2018</t>
  </si>
  <si>
    <t xml:space="preserve">C</t>
  </si>
  <si>
    <t xml:space="preserve">03-20-18</t>
  </si>
  <si>
    <t xml:space="preserve">ATACOM</t>
  </si>
  <si>
    <t xml:space="preserve">AMD EPYC motherboards and processors</t>
  </si>
  <si>
    <t xml:space="preserve">612018-2</t>
  </si>
  <si>
    <t xml:space="preserve">03-22-18</t>
  </si>
  <si>
    <t xml:space="preserve">HPE Used 10G card qty. 1</t>
  </si>
  <si>
    <t xml:space="preserve">612018-3</t>
  </si>
  <si>
    <t xml:space="preserve">HPE 10G card qty. 1</t>
  </si>
  <si>
    <t xml:space="preserve">98273126-IN</t>
  </si>
  <si>
    <t xml:space="preserve">04-01-18</t>
  </si>
  <si>
    <t xml:space="preserve">04/2018</t>
  </si>
  <si>
    <t xml:space="preserve">622018-1</t>
  </si>
  <si>
    <t xml:space="preserve">04-03-18</t>
  </si>
  <si>
    <t xml:space="preserve">Supermicro Riser card qty. 2</t>
  </si>
  <si>
    <t xml:space="preserve">622018-2</t>
  </si>
  <si>
    <t xml:space="preserve">Supermicro Riser card qty. 1</t>
  </si>
  <si>
    <t xml:space="preserve">622018-3</t>
  </si>
  <si>
    <t xml:space="preserve">04-05-18</t>
  </si>
  <si>
    <t xml:space="preserve">Supermicro 10G card qty. 1</t>
  </si>
  <si>
    <t xml:space="preserve">98275714-IN</t>
  </si>
  <si>
    <t xml:space="preserve">05-01-18</t>
  </si>
  <si>
    <t xml:space="preserve">05/2018</t>
  </si>
  <si>
    <t xml:space="preserve">05-02-18</t>
  </si>
  <si>
    <t xml:space="preserve">System components</t>
  </si>
  <si>
    <t xml:space="preserve">05-10-18</t>
  </si>
  <si>
    <t xml:space="preserve">Comcast; PG&amp;E</t>
  </si>
  <si>
    <t xml:space="preserve">internet service and electricity</t>
  </si>
  <si>
    <t xml:space="preserve">internet 9/16 – 4/18; electricity 1/17 – 4/18</t>
  </si>
  <si>
    <t xml:space="preserve">05-14-18</t>
  </si>
  <si>
    <t xml:space="preserve">007names.com</t>
  </si>
  <si>
    <t xml:space="preserve">renew lopoco.us, lowpowercompany.{com,net,org}</t>
  </si>
  <si>
    <t xml:space="preserve">622018-4</t>
  </si>
  <si>
    <t xml:space="preserve">05-21-18</t>
  </si>
  <si>
    <t xml:space="preserve">UPS battery qty. 3</t>
  </si>
  <si>
    <t xml:space="preserve">05-31-18</t>
  </si>
  <si>
    <t xml:space="preserve">Andrew Sharp</t>
  </si>
  <si>
    <t xml:space="preserve">Rent</t>
  </si>
  <si>
    <t xml:space="preserve">rent 650/mo 1/18-6/18</t>
  </si>
  <si>
    <t xml:space="preserve">98278359-IN</t>
  </si>
  <si>
    <t xml:space="preserve">06-01-18</t>
  </si>
  <si>
    <t xml:space="preserve">06/2018</t>
  </si>
  <si>
    <t xml:space="preserve">622018-5</t>
  </si>
  <si>
    <t xml:space="preserve">06-13-18</t>
  </si>
  <si>
    <t xml:space="preserve">Seagate 1TB HDD</t>
  </si>
  <si>
    <t xml:space="preserve">622018-6</t>
  </si>
  <si>
    <t xml:space="preserve">06-19-18</t>
  </si>
  <si>
    <t xml:space="preserve">WD Blue 2TB HDD qty. 2</t>
  </si>
  <si>
    <t xml:space="preserve">should have been tax</t>
  </si>
  <si>
    <t xml:space="preserve">98281026-IN</t>
  </si>
  <si>
    <t xml:space="preserve">07-01-18</t>
  </si>
  <si>
    <t xml:space="preserve">07/2018</t>
  </si>
  <si>
    <t xml:space="preserve">07-12-18</t>
  </si>
  <si>
    <t xml:space="preserve">rent 650/mo 7/18-12/18</t>
  </si>
  <si>
    <t xml:space="preserve">98283695-IN</t>
  </si>
  <si>
    <t xml:space="preserve">08-01-18</t>
  </si>
  <si>
    <t xml:space="preserve">08/2018</t>
  </si>
  <si>
    <t xml:space="preserve">08-13-18</t>
  </si>
  <si>
    <t xml:space="preserve">98286361-IN</t>
  </si>
  <si>
    <t xml:space="preserve">09-01-18</t>
  </si>
  <si>
    <t xml:space="preserve">09/2018</t>
  </si>
  <si>
    <t xml:space="preserve">09-18-18</t>
  </si>
  <si>
    <t xml:space="preserve">renew lopoco.com domain</t>
  </si>
  <si>
    <t xml:space="preserve">98289042-IN</t>
  </si>
  <si>
    <t xml:space="preserve">10-01-18</t>
  </si>
  <si>
    <t xml:space="preserve">10/2018</t>
  </si>
  <si>
    <t xml:space="preserve">98291772-IN</t>
  </si>
  <si>
    <t xml:space="preserve">11-01-18</t>
  </si>
  <si>
    <t xml:space="preserve">11/2018</t>
  </si>
  <si>
    <t xml:space="preserve">98294475-IN</t>
  </si>
  <si>
    <t xml:space="preserve">12-01-18</t>
  </si>
  <si>
    <t xml:space="preserve">12/2018</t>
  </si>
  <si>
    <t xml:space="preserve">642018-1</t>
  </si>
  <si>
    <t xml:space="preserve">12-17-18</t>
  </si>
  <si>
    <t xml:space="preserve">Amazon</t>
  </si>
  <si>
    <t xml:space="preserve"> 10G networking supplies</t>
  </si>
  <si>
    <t xml:space="preserve">Total:</t>
  </si>
  <si>
    <t xml:space="preserve">Additional Sundry Expenses</t>
  </si>
  <si>
    <t xml:space="preserve">09-27-2018</t>
  </si>
  <si>
    <t xml:space="preserve">ca sellers tax payment processing charge</t>
  </si>
  <si>
    <t xml:space="preserve">banking charges</t>
  </si>
  <si>
    <t xml:space="preserve">state of delaware</t>
  </si>
  <si>
    <t xml:space="preserve">03-02-2018</t>
  </si>
  <si>
    <t xml:space="preserve">csc incorporate.com</t>
  </si>
  <si>
    <t xml:space="preserve">paychex</t>
  </si>
  <si>
    <t xml:space="preserve">payroll services</t>
  </si>
  <si>
    <t xml:space="preserve">ca payroll taxes</t>
  </si>
  <si>
    <t xml:space="preserve">payroll</t>
  </si>
  <si>
    <t xml:space="preserve">gross</t>
  </si>
  <si>
    <t xml:space="preserve">Summaries</t>
  </si>
  <si>
    <t xml:space="preserve">Colocation services</t>
  </si>
  <si>
    <t xml:space="preserve">parts and components for resale</t>
  </si>
  <si>
    <t xml:space="preserve">equipment for use</t>
  </si>
  <si>
    <t xml:space="preserve">legal services</t>
  </si>
  <si>
    <t xml:space="preserve">contracted services</t>
  </si>
  <si>
    <t xml:space="preserve">domain name svc; banking svcs; payroll svcs</t>
  </si>
  <si>
    <t xml:space="preserve">internet, electricity &amp; rent</t>
  </si>
  <si>
    <t xml:space="preserve">reimbursed</t>
  </si>
  <si>
    <t xml:space="preserve">government fees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</si>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</sst>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CC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K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3" activeCellId="0" sqref="A23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21.82"/>
    <col collapsed="false" customWidth="true" hidden="false" outlineLevel="0" max="2" min="2" style="2" width="6.94"/>
    <col collapsed="false" customWidth="true" hidden="false" outlineLevel="0" max="3" min="3" style="3" width="17.92"/>
    <col collapsed="false" customWidth="false" hidden="false" outlineLevel="0" max="4" min="4" style="3" width="11.52"/>
    <col collapsed="false" customWidth="true" hidden="false" outlineLevel="0" max="5" min="5" style="3" width="32.37"/>
    <col collapsed="false" customWidth="true" hidden="false" outlineLevel="0" max="6" min="6" style="3" width="52.1"/>
    <col collapsed="false" customWidth="false" hidden="false" outlineLevel="0" max="7" min="7" style="3" width="11.52"/>
    <col collapsed="false" customWidth="false" hidden="false" outlineLevel="0" max="1024" min="8" style="1" width="11.52"/>
  </cols>
  <sheetData>
    <row r="2" customFormat="false" ht="15" hidden="false" customHeight="false" outlineLevel="0" collapsed="false">
      <c r="B2" s="4" t="s">
        <v>0</v>
      </c>
      <c r="C2" s="0"/>
    </row>
    <row r="4" customFormat="false" ht="26.85" hidden="false" customHeight="false" outlineLevel="0" collapsed="false">
      <c r="A4" s="5" t="s">
        <v>1</v>
      </c>
      <c r="B4" s="6" t="s">
        <v>2</v>
      </c>
      <c r="C4" s="7" t="s">
        <v>3</v>
      </c>
      <c r="D4" s="8" t="s">
        <v>4</v>
      </c>
      <c r="E4" s="5" t="s">
        <v>5</v>
      </c>
      <c r="F4" s="5" t="s">
        <v>6</v>
      </c>
      <c r="G4" s="5" t="s">
        <v>7</v>
      </c>
    </row>
    <row r="5" customFormat="false" ht="15" hidden="false" customHeight="false" outlineLevel="0" collapsed="false">
      <c r="A5" s="2"/>
      <c r="E5" s="2"/>
      <c r="F5" s="2"/>
      <c r="G5" s="2"/>
    </row>
    <row r="6" customFormat="false" ht="15" hidden="false" customHeight="false" outlineLevel="0" collapsed="false">
      <c r="A6" s="9" t="n">
        <v>300</v>
      </c>
      <c r="B6" s="10"/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</row>
    <row r="7" customFormat="false" ht="15" hidden="false" customHeight="false" outlineLevel="0" collapsed="false">
      <c r="A7" s="9" t="n">
        <v>300</v>
      </c>
      <c r="B7" s="10"/>
      <c r="C7" s="3" t="s">
        <v>13</v>
      </c>
      <c r="D7" s="3" t="s">
        <v>14</v>
      </c>
      <c r="E7" s="3" t="s">
        <v>10</v>
      </c>
      <c r="F7" s="3" t="s">
        <v>11</v>
      </c>
      <c r="G7" s="3" t="s">
        <v>15</v>
      </c>
    </row>
    <row r="8" customFormat="false" ht="15" hidden="false" customHeight="false" outlineLevel="0" collapsed="false">
      <c r="A8" s="9" t="n">
        <f aca="false">28.99+2.75</f>
        <v>31.74</v>
      </c>
      <c r="B8" s="10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15</v>
      </c>
    </row>
    <row r="9" customFormat="false" ht="15" hidden="false" customHeight="false" outlineLevel="0" collapsed="false">
      <c r="A9" s="9" t="n">
        <v>300</v>
      </c>
      <c r="B9" s="10"/>
      <c r="C9" s="3" t="s">
        <v>21</v>
      </c>
      <c r="D9" s="3" t="s">
        <v>22</v>
      </c>
      <c r="E9" s="3" t="s">
        <v>10</v>
      </c>
      <c r="F9" s="3" t="s">
        <v>11</v>
      </c>
      <c r="G9" s="3" t="s">
        <v>23</v>
      </c>
    </row>
    <row r="10" customFormat="false" ht="15" hidden="false" customHeight="false" outlineLevel="0" collapsed="false">
      <c r="A10" s="9" t="n">
        <v>467</v>
      </c>
      <c r="B10" s="10"/>
      <c r="C10" s="3" t="n">
        <v>2002</v>
      </c>
      <c r="D10" s="3" t="s">
        <v>24</v>
      </c>
      <c r="E10" s="3" t="s">
        <v>25</v>
      </c>
      <c r="F10" s="3" t="s">
        <v>26</v>
      </c>
      <c r="G10" s="3" t="s">
        <v>27</v>
      </c>
    </row>
    <row r="11" customFormat="false" ht="15" hidden="false" customHeight="false" outlineLevel="0" collapsed="false">
      <c r="A11" s="9" t="n">
        <v>8541</v>
      </c>
      <c r="B11" s="10" t="s">
        <v>28</v>
      </c>
      <c r="C11" s="3" t="n">
        <v>223597</v>
      </c>
      <c r="D11" s="3" t="s">
        <v>29</v>
      </c>
      <c r="E11" s="3" t="s">
        <v>30</v>
      </c>
      <c r="F11" s="3" t="s">
        <v>31</v>
      </c>
      <c r="G11" s="3" t="s">
        <v>27</v>
      </c>
    </row>
    <row r="12" customFormat="false" ht="15" hidden="false" customHeight="false" outlineLevel="0" collapsed="false">
      <c r="A12" s="9" t="n">
        <f aca="false">50+3.99</f>
        <v>53.99</v>
      </c>
      <c r="B12" s="10" t="s">
        <v>28</v>
      </c>
      <c r="C12" s="3" t="s">
        <v>32</v>
      </c>
      <c r="D12" s="3" t="s">
        <v>33</v>
      </c>
      <c r="E12" s="3" t="s">
        <v>19</v>
      </c>
      <c r="F12" s="3" t="s">
        <v>34</v>
      </c>
      <c r="G12" s="3" t="s">
        <v>23</v>
      </c>
    </row>
    <row r="13" customFormat="false" ht="15" hidden="false" customHeight="false" outlineLevel="0" collapsed="false">
      <c r="A13" s="9" t="n">
        <v>220</v>
      </c>
      <c r="B13" s="10" t="s">
        <v>28</v>
      </c>
      <c r="C13" s="3" t="s">
        <v>35</v>
      </c>
      <c r="D13" s="3" t="s">
        <v>33</v>
      </c>
      <c r="E13" s="3" t="s">
        <v>19</v>
      </c>
      <c r="F13" s="3" t="s">
        <v>36</v>
      </c>
      <c r="G13" s="3" t="s">
        <v>23</v>
      </c>
    </row>
    <row r="14" customFormat="false" ht="15" hidden="false" customHeight="false" outlineLevel="0" collapsed="false">
      <c r="A14" s="9" t="n">
        <v>300</v>
      </c>
      <c r="B14" s="10"/>
      <c r="C14" s="3" t="s">
        <v>37</v>
      </c>
      <c r="D14" s="3" t="s">
        <v>38</v>
      </c>
      <c r="E14" s="3" t="s">
        <v>10</v>
      </c>
      <c r="F14" s="3" t="s">
        <v>11</v>
      </c>
      <c r="G14" s="3" t="s">
        <v>39</v>
      </c>
    </row>
    <row r="15" customFormat="false" ht="15" hidden="false" customHeight="false" outlineLevel="0" collapsed="false">
      <c r="A15" s="9" t="n">
        <v>48.98</v>
      </c>
      <c r="B15" s="10" t="s">
        <v>28</v>
      </c>
      <c r="C15" s="3" t="s">
        <v>40</v>
      </c>
      <c r="D15" s="3" t="s">
        <v>41</v>
      </c>
      <c r="E15" s="3" t="s">
        <v>19</v>
      </c>
      <c r="F15" s="3" t="s">
        <v>42</v>
      </c>
      <c r="G15" s="3" t="s">
        <v>39</v>
      </c>
    </row>
    <row r="16" customFormat="false" ht="15" hidden="false" customHeight="false" outlineLevel="0" collapsed="false">
      <c r="A16" s="9" t="n">
        <f aca="false">24.44+5.12</f>
        <v>29.56</v>
      </c>
      <c r="B16" s="10" t="s">
        <v>28</v>
      </c>
      <c r="C16" s="3" t="s">
        <v>43</v>
      </c>
      <c r="D16" s="3" t="s">
        <v>41</v>
      </c>
      <c r="E16" s="3" t="s">
        <v>19</v>
      </c>
      <c r="F16" s="3" t="s">
        <v>44</v>
      </c>
      <c r="G16" s="3" t="s">
        <v>39</v>
      </c>
    </row>
    <row r="17" customFormat="false" ht="15" hidden="false" customHeight="false" outlineLevel="0" collapsed="false">
      <c r="A17" s="9" t="n">
        <f aca="false">64.8+20.64</f>
        <v>85.44</v>
      </c>
      <c r="B17" s="10" t="s">
        <v>28</v>
      </c>
      <c r="C17" s="3" t="s">
        <v>45</v>
      </c>
      <c r="D17" s="3" t="s">
        <v>46</v>
      </c>
      <c r="E17" s="3" t="s">
        <v>19</v>
      </c>
      <c r="F17" s="3" t="s">
        <v>47</v>
      </c>
      <c r="G17" s="3" t="s">
        <v>39</v>
      </c>
    </row>
    <row r="18" customFormat="false" ht="15" hidden="false" customHeight="false" outlineLevel="0" collapsed="false">
      <c r="A18" s="9" t="n">
        <v>300</v>
      </c>
      <c r="B18" s="10"/>
      <c r="C18" s="3" t="s">
        <v>48</v>
      </c>
      <c r="D18" s="3" t="s">
        <v>49</v>
      </c>
      <c r="E18" s="3" t="s">
        <v>10</v>
      </c>
      <c r="F18" s="3" t="s">
        <v>11</v>
      </c>
      <c r="G18" s="3" t="s">
        <v>50</v>
      </c>
    </row>
    <row r="19" customFormat="false" ht="15" hidden="false" customHeight="false" outlineLevel="0" collapsed="false">
      <c r="A19" s="9" t="n">
        <v>380</v>
      </c>
      <c r="B19" s="10" t="s">
        <v>28</v>
      </c>
      <c r="C19" s="3" t="n">
        <v>223596</v>
      </c>
      <c r="D19" s="3" t="s">
        <v>51</v>
      </c>
      <c r="E19" s="3" t="s">
        <v>30</v>
      </c>
      <c r="F19" s="3" t="s">
        <v>52</v>
      </c>
      <c r="G19" s="3" t="s">
        <v>50</v>
      </c>
    </row>
    <row r="20" customFormat="false" ht="15" hidden="false" customHeight="false" outlineLevel="0" collapsed="false">
      <c r="A20" s="9" t="n">
        <v>2835</v>
      </c>
      <c r="B20" s="10"/>
      <c r="C20" s="3" t="n">
        <v>66</v>
      </c>
      <c r="D20" s="3" t="s">
        <v>53</v>
      </c>
      <c r="E20" s="3" t="s">
        <v>54</v>
      </c>
      <c r="F20" s="3" t="s">
        <v>55</v>
      </c>
      <c r="G20" s="3" t="s">
        <v>50</v>
      </c>
      <c r="I20" s="1" t="s">
        <v>56</v>
      </c>
    </row>
    <row r="21" customFormat="false" ht="15" hidden="false" customHeight="false" outlineLevel="0" collapsed="false">
      <c r="A21" s="9" t="n">
        <v>50.3</v>
      </c>
      <c r="B21" s="10"/>
      <c r="C21" s="3" t="n">
        <v>67</v>
      </c>
      <c r="D21" s="3" t="s">
        <v>57</v>
      </c>
      <c r="E21" s="3" t="s">
        <v>58</v>
      </c>
      <c r="F21" s="3" t="s">
        <v>59</v>
      </c>
      <c r="G21" s="3" t="s">
        <v>50</v>
      </c>
    </row>
    <row r="22" customFormat="false" ht="15" hidden="false" customHeight="false" outlineLevel="0" collapsed="false">
      <c r="A22" s="9" t="n">
        <v>59.96</v>
      </c>
      <c r="B22" s="10" t="s">
        <v>16</v>
      </c>
      <c r="C22" s="3" t="s">
        <v>60</v>
      </c>
      <c r="D22" s="3" t="s">
        <v>61</v>
      </c>
      <c r="E22" s="3" t="s">
        <v>19</v>
      </c>
      <c r="F22" s="3" t="s">
        <v>62</v>
      </c>
      <c r="G22" s="3" t="s">
        <v>50</v>
      </c>
    </row>
    <row r="23" customFormat="false" ht="15" hidden="false" customHeight="false" outlineLevel="0" collapsed="false">
      <c r="A23" s="9" t="n">
        <v>3750</v>
      </c>
      <c r="B23" s="10"/>
      <c r="C23" s="3" t="n">
        <v>68</v>
      </c>
      <c r="D23" s="3" t="s">
        <v>63</v>
      </c>
      <c r="E23" s="3" t="s">
        <v>64</v>
      </c>
      <c r="F23" s="3" t="s">
        <v>65</v>
      </c>
      <c r="G23" s="3" t="s">
        <v>50</v>
      </c>
      <c r="I23" s="1" t="s">
        <v>66</v>
      </c>
    </row>
    <row r="24" customFormat="false" ht="15" hidden="false" customHeight="false" outlineLevel="0" collapsed="false">
      <c r="A24" s="9" t="n">
        <v>300</v>
      </c>
      <c r="B24" s="10"/>
      <c r="C24" s="3" t="s">
        <v>67</v>
      </c>
      <c r="D24" s="3" t="s">
        <v>68</v>
      </c>
      <c r="E24" s="3" t="s">
        <v>10</v>
      </c>
      <c r="F24" s="3" t="s">
        <v>11</v>
      </c>
      <c r="G24" s="3" t="s">
        <v>69</v>
      </c>
    </row>
    <row r="25" customFormat="false" ht="15" hidden="false" customHeight="false" outlineLevel="0" collapsed="false">
      <c r="A25" s="9" t="n">
        <f aca="false">60.93+5.48</f>
        <v>66.41</v>
      </c>
      <c r="B25" s="10" t="s">
        <v>16</v>
      </c>
      <c r="C25" s="3" t="s">
        <v>70</v>
      </c>
      <c r="D25" s="3" t="s">
        <v>71</v>
      </c>
      <c r="E25" s="3" t="s">
        <v>19</v>
      </c>
      <c r="F25" s="3" t="s">
        <v>72</v>
      </c>
      <c r="G25" s="3" t="s">
        <v>69</v>
      </c>
    </row>
    <row r="26" customFormat="false" ht="15" hidden="false" customHeight="false" outlineLevel="0" collapsed="false">
      <c r="A26" s="9" t="n">
        <v>3750</v>
      </c>
      <c r="B26" s="10"/>
      <c r="C26" s="3" t="n">
        <v>69</v>
      </c>
      <c r="D26" s="3" t="s">
        <v>71</v>
      </c>
      <c r="E26" s="3" t="s">
        <v>54</v>
      </c>
      <c r="F26" s="3" t="s">
        <v>55</v>
      </c>
      <c r="G26" s="3" t="s">
        <v>69</v>
      </c>
    </row>
    <row r="27" customFormat="false" ht="15" hidden="false" customHeight="false" outlineLevel="0" collapsed="false">
      <c r="A27" s="9" t="n">
        <v>152.18</v>
      </c>
      <c r="B27" s="10" t="s">
        <v>16</v>
      </c>
      <c r="C27" s="3" t="s">
        <v>73</v>
      </c>
      <c r="D27" s="3" t="s">
        <v>74</v>
      </c>
      <c r="E27" s="3" t="s">
        <v>19</v>
      </c>
      <c r="F27" s="3" t="s">
        <v>75</v>
      </c>
      <c r="G27" s="3" t="s">
        <v>69</v>
      </c>
    </row>
    <row r="28" s="14" customFormat="true" ht="15" hidden="false" customHeight="false" outlineLevel="0" collapsed="false">
      <c r="A28" s="11"/>
      <c r="B28" s="12"/>
      <c r="C28" s="13"/>
      <c r="D28" s="13"/>
      <c r="E28" s="13"/>
      <c r="F28" s="13" t="s">
        <v>76</v>
      </c>
      <c r="G28" s="13"/>
    </row>
    <row r="29" customFormat="false" ht="15" hidden="false" customHeight="false" outlineLevel="0" collapsed="false">
      <c r="A29" s="9" t="n">
        <v>300</v>
      </c>
      <c r="B29" s="10"/>
      <c r="C29" s="3" t="s">
        <v>77</v>
      </c>
      <c r="D29" s="3" t="s">
        <v>78</v>
      </c>
      <c r="E29" s="3" t="s">
        <v>10</v>
      </c>
      <c r="F29" s="3" t="s">
        <v>11</v>
      </c>
      <c r="G29" s="3" t="s">
        <v>79</v>
      </c>
    </row>
    <row r="30" customFormat="false" ht="15" hidden="false" customHeight="false" outlineLevel="0" collapsed="false">
      <c r="A30" s="9" t="n">
        <v>3750</v>
      </c>
      <c r="B30" s="10"/>
      <c r="C30" s="3" t="n">
        <v>70</v>
      </c>
      <c r="D30" s="3" t="s">
        <v>80</v>
      </c>
      <c r="E30" s="3" t="s">
        <v>64</v>
      </c>
      <c r="F30" s="3" t="s">
        <v>65</v>
      </c>
      <c r="G30" s="3" t="s">
        <v>79</v>
      </c>
      <c r="I30" s="1" t="s">
        <v>81</v>
      </c>
    </row>
    <row r="31" customFormat="false" ht="15" hidden="false" customHeight="false" outlineLevel="0" collapsed="false">
      <c r="A31" s="9" t="n">
        <v>300</v>
      </c>
      <c r="B31" s="10"/>
      <c r="C31" s="3" t="s">
        <v>82</v>
      </c>
      <c r="D31" s="3" t="s">
        <v>83</v>
      </c>
      <c r="E31" s="3" t="s">
        <v>10</v>
      </c>
      <c r="F31" s="3" t="s">
        <v>11</v>
      </c>
      <c r="G31" s="3" t="s">
        <v>84</v>
      </c>
    </row>
    <row r="32" customFormat="false" ht="15" hidden="false" customHeight="false" outlineLevel="0" collapsed="false">
      <c r="A32" s="9" t="n">
        <v>1875</v>
      </c>
      <c r="B32" s="10"/>
      <c r="C32" s="3" t="n">
        <v>71</v>
      </c>
      <c r="D32" s="3" t="s">
        <v>85</v>
      </c>
      <c r="E32" s="3" t="s">
        <v>54</v>
      </c>
      <c r="F32" s="3" t="s">
        <v>55</v>
      </c>
      <c r="G32" s="3" t="s">
        <v>84</v>
      </c>
    </row>
    <row r="33" customFormat="false" ht="15" hidden="false" customHeight="false" outlineLevel="0" collapsed="false">
      <c r="A33" s="9" t="n">
        <v>300</v>
      </c>
      <c r="B33" s="10"/>
      <c r="C33" s="3" t="s">
        <v>86</v>
      </c>
      <c r="D33" s="3" t="s">
        <v>87</v>
      </c>
      <c r="E33" s="3" t="s">
        <v>10</v>
      </c>
      <c r="F33" s="3" t="s">
        <v>11</v>
      </c>
      <c r="G33" s="3" t="s">
        <v>88</v>
      </c>
    </row>
    <row r="34" customFormat="false" ht="15" hidden="false" customHeight="false" outlineLevel="0" collapsed="false">
      <c r="A34" s="9" t="n">
        <v>38.3</v>
      </c>
      <c r="B34" s="10"/>
      <c r="C34" s="3" t="n">
        <v>72</v>
      </c>
      <c r="D34" s="3" t="s">
        <v>89</v>
      </c>
      <c r="E34" s="3" t="s">
        <v>58</v>
      </c>
      <c r="F34" s="3" t="s">
        <v>90</v>
      </c>
      <c r="G34" s="3" t="s">
        <v>88</v>
      </c>
    </row>
    <row r="35" customFormat="false" ht="15" hidden="false" customHeight="false" outlineLevel="0" collapsed="false">
      <c r="A35" s="9" t="n">
        <v>300</v>
      </c>
      <c r="B35" s="10"/>
      <c r="C35" s="3" t="s">
        <v>91</v>
      </c>
      <c r="D35" s="3" t="s">
        <v>92</v>
      </c>
      <c r="E35" s="3" t="s">
        <v>10</v>
      </c>
      <c r="F35" s="3" t="s">
        <v>11</v>
      </c>
      <c r="G35" s="3" t="s">
        <v>93</v>
      </c>
    </row>
    <row r="36" customFormat="false" ht="15" hidden="false" customHeight="false" outlineLevel="0" collapsed="false">
      <c r="A36" s="9" t="n">
        <v>300</v>
      </c>
      <c r="B36" s="10"/>
      <c r="C36" s="3" t="s">
        <v>94</v>
      </c>
      <c r="D36" s="3" t="s">
        <v>95</v>
      </c>
      <c r="E36" s="3" t="s">
        <v>10</v>
      </c>
      <c r="F36" s="3" t="s">
        <v>11</v>
      </c>
      <c r="G36" s="3" t="s">
        <v>96</v>
      </c>
    </row>
    <row r="37" customFormat="false" ht="15" hidden="false" customHeight="false" outlineLevel="0" collapsed="false">
      <c r="A37" s="9" t="n">
        <v>300</v>
      </c>
      <c r="B37" s="10"/>
      <c r="C37" s="3" t="s">
        <v>97</v>
      </c>
      <c r="D37" s="3" t="s">
        <v>98</v>
      </c>
      <c r="E37" s="3" t="s">
        <v>10</v>
      </c>
      <c r="F37" s="3" t="s">
        <v>11</v>
      </c>
      <c r="G37" s="3" t="s">
        <v>99</v>
      </c>
    </row>
    <row r="38" customFormat="false" ht="15" hidden="false" customHeight="false" outlineLevel="0" collapsed="false">
      <c r="A38" s="9" t="n">
        <v>320.79</v>
      </c>
      <c r="B38" s="10" t="s">
        <v>16</v>
      </c>
      <c r="C38" s="3" t="s">
        <v>100</v>
      </c>
      <c r="D38" s="3" t="s">
        <v>101</v>
      </c>
      <c r="E38" s="3" t="s">
        <v>102</v>
      </c>
      <c r="F38" s="3" t="s">
        <v>103</v>
      </c>
      <c r="G38" s="3" t="s">
        <v>99</v>
      </c>
    </row>
    <row r="39" s="14" customFormat="true" ht="15" hidden="false" customHeight="false" outlineLevel="0" collapsed="false">
      <c r="A39" s="11"/>
      <c r="B39" s="12"/>
      <c r="C39" s="13"/>
      <c r="D39" s="13"/>
      <c r="E39" s="13"/>
      <c r="F39" s="13" t="s">
        <v>76</v>
      </c>
      <c r="G39" s="13"/>
    </row>
    <row r="40" customFormat="false" ht="15" hidden="false" customHeight="false" outlineLevel="0" collapsed="false">
      <c r="A40" s="9"/>
      <c r="B40" s="10"/>
    </row>
    <row r="41" customFormat="false" ht="15" hidden="false" customHeight="false" outlineLevel="0" collapsed="false">
      <c r="A41" s="1" t="s">
        <v>104</v>
      </c>
    </row>
    <row r="42" customFormat="false" ht="15" hidden="false" customHeight="false" outlineLevel="0" collapsed="false">
      <c r="A42" s="9" t="n">
        <f aca="false">SUM(A6:A38)</f>
        <v>30105.65</v>
      </c>
      <c r="B42" s="10"/>
      <c r="G42" s="3" t="n">
        <f aca="false">1875/3</f>
        <v>625</v>
      </c>
    </row>
    <row r="45" s="1" customFormat="true" ht="15" hidden="false" customHeight="false" outlineLevel="0" collapsed="false">
      <c r="A45" s="15" t="s">
        <v>105</v>
      </c>
      <c r="B45" s="5"/>
      <c r="C45" s="16"/>
      <c r="E45" s="16"/>
      <c r="G45" s="16"/>
      <c r="I45" s="0"/>
      <c r="J45" s="0"/>
      <c r="K45" s="0"/>
    </row>
    <row r="46" s="1" customFormat="true" ht="15" hidden="false" customHeight="false" outlineLevel="0" collapsed="false">
      <c r="B46" s="2"/>
      <c r="C46" s="16"/>
      <c r="E46" s="16"/>
      <c r="G46" s="16"/>
      <c r="I46" s="0"/>
      <c r="J46" s="0"/>
      <c r="K46" s="0"/>
    </row>
    <row r="47" customFormat="false" ht="15" hidden="false" customHeight="false" outlineLevel="0" collapsed="false">
      <c r="A47" s="9" t="n">
        <v>37.61</v>
      </c>
      <c r="B47" s="10"/>
      <c r="C47" s="16"/>
      <c r="D47" s="1" t="s">
        <v>106</v>
      </c>
      <c r="E47" s="16"/>
      <c r="F47" s="3" t="s">
        <v>107</v>
      </c>
      <c r="G47" s="16"/>
      <c r="I47" s="0"/>
      <c r="J47" s="0"/>
      <c r="K47" s="0"/>
    </row>
    <row r="48" s="1" customFormat="true" ht="15" hidden="false" customHeight="false" outlineLevel="0" collapsed="false">
      <c r="A48" s="9" t="n">
        <f aca="false">+179.86+180.78+193.55+181.77+205.61+193.37+193.66+193.86+191.94+181.86+181.88</f>
        <v>2078.14</v>
      </c>
      <c r="B48" s="10"/>
      <c r="C48" s="16"/>
      <c r="E48" s="16"/>
      <c r="F48" s="3" t="s">
        <v>108</v>
      </c>
      <c r="G48" s="16"/>
      <c r="J48" s="9"/>
      <c r="K48" s="0"/>
    </row>
    <row r="49" s="1" customFormat="true" ht="15" hidden="false" customHeight="false" outlineLevel="0" collapsed="false">
      <c r="A49" s="17"/>
      <c r="B49" s="18"/>
      <c r="C49" s="16"/>
      <c r="E49" s="16"/>
      <c r="F49" s="3" t="s">
        <v>109</v>
      </c>
      <c r="G49" s="16"/>
      <c r="I49" s="16"/>
      <c r="K49" s="9"/>
    </row>
    <row r="50" customFormat="false" ht="15" hidden="false" customHeight="false" outlineLevel="0" collapsed="false">
      <c r="A50" s="9" t="n">
        <f aca="false">425</f>
        <v>425</v>
      </c>
      <c r="B50" s="10"/>
      <c r="C50" s="16"/>
      <c r="D50" s="1" t="s">
        <v>110</v>
      </c>
      <c r="E50" s="16"/>
      <c r="F50" s="3" t="s">
        <v>111</v>
      </c>
      <c r="G50" s="16"/>
      <c r="I50" s="16"/>
      <c r="K50" s="0"/>
    </row>
    <row r="51" s="1" customFormat="true" ht="15" hidden="false" customHeight="false" outlineLevel="0" collapsed="false">
      <c r="A51" s="9" t="n">
        <f aca="false">+82.16+194.93+82.18+82.18+11+58+58+69+58+58+69+58</f>
        <v>880.45</v>
      </c>
      <c r="B51" s="10"/>
      <c r="C51" s="16"/>
      <c r="E51" s="3" t="s">
        <v>112</v>
      </c>
      <c r="F51" s="3" t="s">
        <v>113</v>
      </c>
      <c r="G51" s="16"/>
      <c r="I51" s="16"/>
      <c r="K51" s="0"/>
    </row>
    <row r="52" s="1" customFormat="true" ht="15" hidden="false" customHeight="false" outlineLevel="0" collapsed="false">
      <c r="A52" s="9"/>
      <c r="B52" s="10"/>
      <c r="C52" s="16"/>
      <c r="E52" s="16"/>
      <c r="F52" s="3" t="s">
        <v>114</v>
      </c>
      <c r="G52" s="16"/>
      <c r="I52" s="16"/>
      <c r="K52" s="0"/>
    </row>
    <row r="53" s="1" customFormat="true" ht="15" hidden="false" customHeight="false" outlineLevel="0" collapsed="false">
      <c r="A53" s="9" t="n">
        <v>19426</v>
      </c>
      <c r="B53" s="10"/>
      <c r="C53" s="16"/>
      <c r="E53" s="16"/>
      <c r="F53" s="3" t="s">
        <v>115</v>
      </c>
      <c r="G53" s="16"/>
      <c r="I53" s="16"/>
      <c r="J53" s="1" t="s">
        <v>116</v>
      </c>
      <c r="K53" s="0"/>
    </row>
    <row r="54" customFormat="false" ht="15" hidden="false" customHeight="false" outlineLevel="0" collapsed="false">
      <c r="A54" s="0"/>
      <c r="B54" s="19"/>
    </row>
    <row r="57" customFormat="false" ht="15" hidden="false" customHeight="false" outlineLevel="0" collapsed="false">
      <c r="A57" s="15" t="s">
        <v>117</v>
      </c>
      <c r="B57" s="5"/>
    </row>
    <row r="59" customFormat="false" ht="15" hidden="false" customHeight="false" outlineLevel="0" collapsed="false">
      <c r="A59" s="9" t="n">
        <f aca="false">A6+A7+A9+A14+A18+A24+A29+A31+A33+A35+A36+A37</f>
        <v>3600</v>
      </c>
      <c r="B59" s="10"/>
      <c r="E59" s="3" t="s">
        <v>118</v>
      </c>
    </row>
    <row r="60" customFormat="false" ht="15" hidden="false" customHeight="false" outlineLevel="0" collapsed="false">
      <c r="A60" s="9" t="n">
        <f aca="false">A11+A12+A13+A15+A16+A17+A19</f>
        <v>9358.97</v>
      </c>
      <c r="B60" s="10"/>
      <c r="E60" s="3" t="s">
        <v>119</v>
      </c>
    </row>
    <row r="61" customFormat="false" ht="15" hidden="false" customHeight="false" outlineLevel="0" collapsed="false">
      <c r="A61" s="9" t="n">
        <f aca="false">A8+A22+A25+A27+A38</f>
        <v>631.08</v>
      </c>
      <c r="B61" s="10"/>
      <c r="E61" s="3" t="s">
        <v>120</v>
      </c>
    </row>
    <row r="62" customFormat="false" ht="15" hidden="false" customHeight="false" outlineLevel="0" collapsed="false">
      <c r="A62" s="9" t="n">
        <f aca="false">A10</f>
        <v>467</v>
      </c>
      <c r="E62" s="3" t="s">
        <v>121</v>
      </c>
    </row>
    <row r="63" customFormat="false" ht="15" hidden="false" customHeight="false" outlineLevel="0" collapsed="false">
      <c r="A63" s="9" t="n">
        <f aca="false">A21+A34+A50+A51</f>
        <v>1394.05</v>
      </c>
      <c r="E63" s="3" t="s">
        <v>122</v>
      </c>
      <c r="F63" s="3" t="s">
        <v>123</v>
      </c>
    </row>
    <row r="64" customFormat="false" ht="15" hidden="false" customHeight="false" outlineLevel="0" collapsed="false">
      <c r="A64" s="9" t="n">
        <f aca="false">A20+A23+A26+A30+A32</f>
        <v>15960</v>
      </c>
      <c r="E64" s="16" t="s">
        <v>124</v>
      </c>
      <c r="F64" s="3" t="s">
        <v>125</v>
      </c>
    </row>
    <row r="65" customFormat="false" ht="15" hidden="false" customHeight="false" outlineLevel="0" collapsed="false">
      <c r="A65" s="9" t="n">
        <f aca="false">A53+A51</f>
        <v>20306.45</v>
      </c>
      <c r="E65" s="3" t="s">
        <v>115</v>
      </c>
    </row>
    <row r="66" customFormat="false" ht="15" hidden="false" customHeight="false" outlineLevel="0" collapsed="false">
      <c r="A66" s="9" t="n">
        <f aca="false">A47+A49+A52</f>
        <v>37.61</v>
      </c>
      <c r="E66" s="3" t="s">
        <v>126</v>
      </c>
    </row>
    <row r="69" customFormat="false" ht="15" hidden="false" customHeight="false" outlineLevel="0" collapsed="false">
      <c r="A69" s="9" t="n">
        <f aca="false">SUM(A59:A66)</f>
        <v>51755.16</v>
      </c>
      <c r="C69" s="3" t="s">
        <v>127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2024-01-29T17:23:58Z</dcterms:created>
  <dc:creator/>
  <dc:description/>
  <dc:language>en-US</dc:language>
  <cp:lastModifiedBy/>
  <dcterms:modified xsi:type="dcterms:W3CDTF">2024-02-11T15:54:02Z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